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上下水道　経営比較分析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P6" i="5"/>
  <c r="O6" i="5"/>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E85" i="4"/>
  <c r="W10" i="4"/>
  <c r="P10" i="4"/>
  <c r="I10" i="4"/>
  <c r="AL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<sst xmlns="http://schemas.openxmlformats.org/spreadsheetml/2006/main" count="237" uniqueCount="123">
  <si>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</si>
  <si>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</si>
  <si>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</si>
  <si>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</si>
  <si>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</si>
  <si>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</si>
  <si>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</si>
  <si>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</si>
  <si>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</si>
  <si>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</si>
  <si>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</si>
  <si>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</si>
  <si>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</si>
  <si>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</si>
  <si>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</si>
  <si>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</si>
  <si>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</si>
  <si>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</si>
  <si>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</si>
  <si>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</si>
  <si>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</si>
  <si>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</si>
  <si>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</si>
  <si>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</si>
  <si>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</si>
  <si>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</si>
  <si>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</si>
  <si>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</si>
  <si>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</si>
  <si>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</si>
  <si>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</si>
  <si>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</si>
  <si>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</si>
  <si>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</si>
  <si>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</si>
  <si>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</si>
  <si>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</si>
  <si>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</si>
  <si>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</si>
  <si>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</si>
  <si>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</si>
  <si>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</si>
  <si>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</si>
  <si>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</si>
  <si>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</si>
  <si>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</si>
  <si>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</si>
  <si>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</si>
  <si>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</si>
  <si>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</si>
  <si>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</si>
  <si>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</si>
  <si>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</si>
  <si>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</si>
  <si>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</si>
  <si>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</si>
  <si>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</si>
  <si>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</si>
  <si>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</si>
  <si>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</si>
  <si>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</si>
  <si>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</si>
  <si>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</si>
  <si>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</si>
  <si>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</si>
  <si>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</si>
  <si>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</si>
  <si>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</si>
  <si>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</si>
  <si>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</si>
  <si>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</si>
  <si>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</si>
  <si>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</si>
  <si>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</si>
  <si>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</si>
  <si>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</si>
  <si>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</si>
  <si>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</si>
  <si>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</si>
  <si>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</si>
  <si>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</si>
  <si>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</si>
  <si>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</si>
  <si>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</si>
  <si>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</si>
  <si>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</si>
  <si>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</si>
  <si>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</si>
  <si>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</si>
  <si>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</si>
  <si>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</si>
  <si>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</si>
  <si>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</si>
  <si>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</si>
  <si>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</si>
  <si>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</si>
  <si>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</si>
  <si>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</si>
  <si>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</si>
  <si>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</si>
  <si>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</si>
  <si>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</si>
  <si>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</si>
  <si>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</si>
  <si>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</si>
  <si>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</si>
  <si>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</si>
  <si>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藤里町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</si>
  <si>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</si>
  <si>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</si>
  <si>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</si>
  <si>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</si>
  <si>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</si>
  <si>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</si>
  <si>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</si>
  <si>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</si>
  <si>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</si>
  <si>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</si>
  <si>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</si>
  <si>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③管路更新率は、総体的に低い水準となっており、計画的な老朽管の更新を進める必要がある。
</t>
    <rPh sb="1" eb="3">
      <t>カンロ</t>
    </rPh>
    <rPh sb="3" eb="5">
      <t>コウシン</t>
    </rPh>
    <rPh sb="5" eb="6">
      <t>リツ</t>
    </rPh>
    <rPh sb="8" eb="11">
      <t>ソウタイテキ</t>
    </rPh>
    <rPh sb="12" eb="13">
      <t>ヒク</t>
    </rPh>
    <rPh sb="14" eb="16">
      <t>スイジュン</t>
    </rPh>
    <rPh sb="23" eb="26">
      <t>ケイカクテキ</t>
    </rPh>
    <rPh sb="27" eb="29">
      <t>ロウキュウ</t>
    </rPh>
    <rPh sb="29" eb="30">
      <t>カン</t>
    </rPh>
    <rPh sb="31" eb="33">
      <t>コウシン</t>
    </rPh>
    <rPh sb="34" eb="35">
      <t>スス</t>
    </rPh>
    <rPh sb="37" eb="39">
      <t>ヒツヨウ</t>
    </rPh>
    <phoneticPr fontId="4"/>
  </si>
  <si>
    <t>非設置</t>
    <rPh sb="0" eb="1">
      <t>ヒ</t>
    </rPh>
    <rPh sb="1" eb="3">
      <t>セッチ</t>
    </rPh>
    <phoneticPr fontId="4"/>
  </si>
  <si>
    <t>①収益的収支比率は、過去5年において指数の平均が約66％と赤字経営である。また人口減少にあり料金収入も減少することが予想されることから使用料の検討が必要となっている。
④企業債残高対給水収益比率は、配管布設替工事の完了に伴い企業債残高が減少していく。
⑤料金回収率は、使用料で回収すべき経費を賄えていないことから、適正な使用料収入の確保及び費用削減が求められる。
⑥給水原価は、平成37年の起債償還ピークまで微増で推移すると思われるが、人口減少、漏水に伴う有収水量の減少にも注視していかなければいけない。
⑦施設利用率は、人口減少による一日平均配水量の減少により微減傾向にあるが、類似団体より高い割合で利用されている。
⑧有収率は、老朽管更新により徐々に改善されているが、類似団体平均値を下回っており、漏水調査等を引き続き行っていく必要がある。</t>
    <rPh sb="1" eb="3">
      <t>シュウエキ</t>
    </rPh>
    <rPh sb="3" eb="4">
      <t>テキ</t>
    </rPh>
    <rPh sb="4" eb="6">
      <t>シュウシ</t>
    </rPh>
    <rPh sb="6" eb="8">
      <t>ヒリツ</t>
    </rPh>
    <rPh sb="10" eb="12">
      <t>カコ</t>
    </rPh>
    <rPh sb="13" eb="14">
      <t>ネン</t>
    </rPh>
    <rPh sb="18" eb="20">
      <t>シスウ</t>
    </rPh>
    <rPh sb="21" eb="23">
      <t>ヘイキン</t>
    </rPh>
    <rPh sb="24" eb="25">
      <t>ヤク</t>
    </rPh>
    <rPh sb="29" eb="31">
      <t>アカジ</t>
    </rPh>
    <rPh sb="31" eb="33">
      <t>ケイエイ</t>
    </rPh>
    <rPh sb="39" eb="41">
      <t>ジンコウ</t>
    </rPh>
    <rPh sb="41" eb="43">
      <t>ゲンショウ</t>
    </rPh>
    <rPh sb="46" eb="48">
      <t>リョウキン</t>
    </rPh>
    <rPh sb="48" eb="50">
      <t>シュウニュウ</t>
    </rPh>
    <rPh sb="51" eb="53">
      <t>ゲンショウ</t>
    </rPh>
    <rPh sb="58" eb="60">
      <t>ヨソウ</t>
    </rPh>
    <rPh sb="67" eb="69">
      <t>シヨウ</t>
    </rPh>
    <rPh sb="69" eb="70">
      <t>リョウ</t>
    </rPh>
    <rPh sb="71" eb="73">
      <t>ケントウ</t>
    </rPh>
    <rPh sb="74" eb="76">
      <t>ヒツヨウ</t>
    </rPh>
    <rPh sb="85" eb="87">
      <t>キギョウ</t>
    </rPh>
    <rPh sb="87" eb="88">
      <t>サイ</t>
    </rPh>
    <rPh sb="88" eb="90">
      <t>ザンダカ</t>
    </rPh>
    <rPh sb="90" eb="91">
      <t>タイ</t>
    </rPh>
    <rPh sb="91" eb="93">
      <t>キュウスイ</t>
    </rPh>
    <rPh sb="93" eb="95">
      <t>シュウエキ</t>
    </rPh>
    <rPh sb="95" eb="97">
      <t>ヒリツ</t>
    </rPh>
    <rPh sb="99" eb="101">
      <t>ハイカン</t>
    </rPh>
    <rPh sb="101" eb="103">
      <t>フセツ</t>
    </rPh>
    <rPh sb="103" eb="104">
      <t>カ</t>
    </rPh>
    <rPh sb="104" eb="106">
      <t>コウジ</t>
    </rPh>
    <rPh sb="107" eb="109">
      <t>カンリョウ</t>
    </rPh>
    <rPh sb="110" eb="111">
      <t>トモナ</t>
    </rPh>
    <rPh sb="112" eb="114">
      <t>キギョウ</t>
    </rPh>
    <rPh sb="114" eb="115">
      <t>サイ</t>
    </rPh>
    <rPh sb="115" eb="117">
      <t>ザンダカ</t>
    </rPh>
    <rPh sb="118" eb="120">
      <t>ゲンショウ</t>
    </rPh>
    <rPh sb="127" eb="129">
      <t>リョウキン</t>
    </rPh>
    <rPh sb="129" eb="131">
      <t>カイシュウ</t>
    </rPh>
    <rPh sb="131" eb="132">
      <t>リツ</t>
    </rPh>
    <rPh sb="134" eb="137">
      <t>シヨウリョウ</t>
    </rPh>
    <rPh sb="138" eb="140">
      <t>カイシュウ</t>
    </rPh>
    <rPh sb="143" eb="145">
      <t>ケイヒ</t>
    </rPh>
    <rPh sb="146" eb="147">
      <t>マカナ</t>
    </rPh>
    <rPh sb="157" eb="159">
      <t>テキセイ</t>
    </rPh>
    <rPh sb="160" eb="162">
      <t>シヨウ</t>
    </rPh>
    <rPh sb="162" eb="163">
      <t>リョウ</t>
    </rPh>
    <rPh sb="163" eb="165">
      <t>シュウニュウ</t>
    </rPh>
    <rPh sb="166" eb="168">
      <t>カクホ</t>
    </rPh>
    <rPh sb="168" eb="169">
      <t>オヨ</t>
    </rPh>
    <rPh sb="170" eb="172">
      <t>ヒヨウ</t>
    </rPh>
    <rPh sb="172" eb="174">
      <t>サクゲン</t>
    </rPh>
    <rPh sb="175" eb="176">
      <t>モト</t>
    </rPh>
    <rPh sb="183" eb="185">
      <t>キュウスイ</t>
    </rPh>
    <rPh sb="185" eb="187">
      <t>ゲンカ</t>
    </rPh>
    <rPh sb="189" eb="191">
      <t>ヘイセイ</t>
    </rPh>
    <rPh sb="193" eb="194">
      <t>ネン</t>
    </rPh>
    <rPh sb="195" eb="197">
      <t>キサイ</t>
    </rPh>
    <rPh sb="197" eb="199">
      <t>ショウカン</t>
    </rPh>
    <rPh sb="204" eb="206">
      <t>ビゾウ</t>
    </rPh>
    <rPh sb="207" eb="209">
      <t>スイイ</t>
    </rPh>
    <rPh sb="212" eb="213">
      <t>オモ</t>
    </rPh>
    <rPh sb="218" eb="220">
      <t>ジンコウ</t>
    </rPh>
    <rPh sb="220" eb="222">
      <t>ゲンショウ</t>
    </rPh>
    <rPh sb="223" eb="225">
      <t>ロウスイ</t>
    </rPh>
    <rPh sb="226" eb="227">
      <t>トモナ</t>
    </rPh>
    <rPh sb="228" eb="229">
      <t>ユウ</t>
    </rPh>
    <rPh sb="229" eb="230">
      <t>シュウ</t>
    </rPh>
    <rPh sb="230" eb="232">
      <t>スイリョウ</t>
    </rPh>
    <rPh sb="233" eb="235">
      <t>ゲンショウ</t>
    </rPh>
    <rPh sb="237" eb="239">
      <t>チュウシ</t>
    </rPh>
    <rPh sb="254" eb="256">
      <t>シセツ</t>
    </rPh>
    <rPh sb="256" eb="259">
      <t>リヨウリツ</t>
    </rPh>
    <rPh sb="261" eb="263">
      <t>ジンコウ</t>
    </rPh>
    <rPh sb="263" eb="265">
      <t>ゲンショウ</t>
    </rPh>
    <rPh sb="268" eb="270">
      <t>イチニチ</t>
    </rPh>
    <rPh sb="270" eb="272">
      <t>ヘイキン</t>
    </rPh>
    <rPh sb="272" eb="274">
      <t>ハイスイ</t>
    </rPh>
    <rPh sb="274" eb="275">
      <t>リョウ</t>
    </rPh>
    <rPh sb="276" eb="278">
      <t>ゲンショウ</t>
    </rPh>
    <rPh sb="281" eb="283">
      <t>ビゲン</t>
    </rPh>
    <rPh sb="283" eb="285">
      <t>ケイコウ</t>
    </rPh>
    <rPh sb="290" eb="292">
      <t>ルイジ</t>
    </rPh>
    <rPh sb="292" eb="294">
      <t>ダンタイ</t>
    </rPh>
    <rPh sb="296" eb="297">
      <t>タカ</t>
    </rPh>
    <rPh sb="298" eb="300">
      <t>ワリアイ</t>
    </rPh>
    <rPh sb="301" eb="303">
      <t>リヨウ</t>
    </rPh>
    <rPh sb="311" eb="313">
      <t>ユウシュウ</t>
    </rPh>
    <rPh sb="313" eb="314">
      <t>リツ</t>
    </rPh>
    <rPh sb="316" eb="318">
      <t>ロウキュウ</t>
    </rPh>
    <rPh sb="318" eb="319">
      <t>カン</t>
    </rPh>
    <rPh sb="319" eb="321">
      <t>コウシン</t>
    </rPh>
    <rPh sb="324" eb="326">
      <t>ジョジョ</t>
    </rPh>
    <rPh sb="327" eb="329">
      <t>カイゼン</t>
    </rPh>
    <rPh sb="336" eb="338">
      <t>ルイジ</t>
    </rPh>
    <rPh sb="338" eb="340">
      <t>ダンタイ</t>
    </rPh>
    <rPh sb="340" eb="343">
      <t>ヘイキンチ</t>
    </rPh>
    <rPh sb="344" eb="346">
      <t>シタマワ</t>
    </rPh>
    <rPh sb="351" eb="353">
      <t>ロウスイ</t>
    </rPh>
    <rPh sb="353" eb="355">
      <t>チョウサ</t>
    </rPh>
    <rPh sb="355" eb="356">
      <t>トウ</t>
    </rPh>
    <rPh sb="357" eb="358">
      <t>ヒ</t>
    </rPh>
    <rPh sb="359" eb="360">
      <t>ツヅ</t>
    </rPh>
    <rPh sb="361" eb="362">
      <t>オコナ</t>
    </rPh>
    <rPh sb="366" eb="368">
      <t>ヒツヨウ</t>
    </rPh>
    <phoneticPr fontId="7"/>
  </si>
  <si>
    <t xml:space="preserve">　経営について、収益的収支比率や有収率など課題が多く、今後は、経営の健全性を図りながら、計画的な老朽化施設及び老朽管路の更新を進めていく必要がある。
</t>
    <rPh sb="1" eb="3">
      <t>ケイエイ</t>
    </rPh>
    <rPh sb="8" eb="11">
      <t>シュウエキテキ</t>
    </rPh>
    <rPh sb="11" eb="13">
      <t>シュウシ</t>
    </rPh>
    <rPh sb="13" eb="15">
      <t>ヒリツ</t>
    </rPh>
    <rPh sb="16" eb="17">
      <t>ユウ</t>
    </rPh>
    <rPh sb="17" eb="18">
      <t>シュウ</t>
    </rPh>
    <rPh sb="18" eb="19">
      <t>リツ</t>
    </rPh>
    <rPh sb="21" eb="23">
      <t>カダイ</t>
    </rPh>
    <rPh sb="24" eb="25">
      <t>オオ</t>
    </rPh>
    <rPh sb="27" eb="29">
      <t>コンゴ</t>
    </rPh>
    <rPh sb="31" eb="33">
      <t>ケイエイ</t>
    </rPh>
    <rPh sb="34" eb="37">
      <t>ケンゼンセイ</t>
    </rPh>
    <rPh sb="38" eb="39">
      <t>ハカ</t>
    </rPh>
    <rPh sb="44" eb="47">
      <t>ケイカクテキ</t>
    </rPh>
    <rPh sb="48" eb="50">
      <t>ロウキュウ</t>
    </rPh>
    <rPh sb="50" eb="51">
      <t>カ</t>
    </rPh>
    <rPh sb="51" eb="53">
      <t>シセツ</t>
    </rPh>
    <rPh sb="53" eb="54">
      <t>オヨ</t>
    </rPh>
    <rPh sb="55" eb="57">
      <t>ロウキュウ</t>
    </rPh>
    <rPh sb="57" eb="59">
      <t>カンロ</t>
    </rPh>
    <rPh sb="60" eb="62">
      <t>コウシン</t>
    </rPh>
    <rPh sb="63" eb="64">
      <t>スス</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</si>
</sst>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2.34</c:v>
                </c:pt>
                <c:pt idx="2">
                  <c:v>0.84</c:v>
                </c:pt>
                <c:pt idx="3">
                  <c:v>0.61</c:v>
                </c:pt>
                <c:pt idx="4" formatCode="#,##0.00;&quot;△&quot;#,##0.00">
                  <c:v>0</c:v>
                </c:pt>
              </c:numCache>
            </c:numRef>
          </c:val>
        </c:ser>
        <c:dLbls>
          <c:showLegendKey val="0"/>
          <c:showVal val="0"/>
          <c:showCatName val="0"/>
          <c:showSerName val="0"/>
          <c:showPercent val="0"/>
          <c:showBubbleSize val="0"/>
        </c:dLbls>
        <c:gapWidth val="150"/>
        <c:axId val="417919032"/>
        <c:axId val="4177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17919032"/>
        <c:axId val="417781504"/>
      </c:lineChart>
      <c:dateAx>
        <c:axId val="417919032"/>
        <c:scaling>
          <c:orientation val="minMax"/>
        </c:scaling>
        <c:delete val="1"/>
        <c:axPos val="b"/>
        <c:numFmt formatCode="ge" sourceLinked="1"/>
        <c:majorTickMark val="none"/>
        <c:minorTickMark val="none"/>
        <c:tickLblPos val="none"/>
        <c:crossAx val="417781504"/>
        <c:crosses val="autoZero"/>
        <c:auto val="1"/>
        <c:lblOffset val="100"/>
        <c:baseTimeUnit val="years"/>
      </c:dateAx>
      <c:valAx>
        <c:axId val="4177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1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76.680000000000007</c:v>
                </c:pt>
                <c:pt idx="1">
                  <c:v>74.12</c:v>
                </c:pt>
                <c:pt idx="2">
                  <c:v>85.53</c:v>
                </c:pt>
                <c:pt idx="3">
                  <c:v>74.900000000000006</c:v>
                </c:pt>
                <c:pt idx="4">
                  <c:v>67.959999999999994</c:v>
                </c:pt>
              </c:numCache>
            </c:numRef>
          </c:val>
        </c:ser>
        <c:dLbls>
          <c:showLegendKey val="0"/>
          <c:showVal val="0"/>
          <c:showCatName val="0"/>
          <c:showSerName val="0"/>
          <c:showPercent val="0"/>
          <c:showBubbleSize val="0"/>
        </c:dLbls>
        <c:gapWidth val="150"/>
        <c:axId val="418759768"/>
        <c:axId val="4187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418759768"/>
        <c:axId val="418760160"/>
      </c:lineChart>
      <c:dateAx>
        <c:axId val="418759768"/>
        <c:scaling>
          <c:orientation val="minMax"/>
        </c:scaling>
        <c:delete val="1"/>
        <c:axPos val="b"/>
        <c:numFmt formatCode="ge" sourceLinked="1"/>
        <c:majorTickMark val="none"/>
        <c:minorTickMark val="none"/>
        <c:tickLblPos val="none"/>
        <c:crossAx val="418760160"/>
        <c:crosses val="autoZero"/>
        <c:auto val="1"/>
        <c:lblOffset val="100"/>
        <c:baseTimeUnit val="years"/>
      </c:dateAx>
      <c:valAx>
        <c:axId val="4187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5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67.3</c:v>
                </c:pt>
                <c:pt idx="1">
                  <c:v>66.89</c:v>
                </c:pt>
                <c:pt idx="2">
                  <c:v>56.61</c:v>
                </c:pt>
                <c:pt idx="3">
                  <c:v>63.99</c:v>
                </c:pt>
                <c:pt idx="4">
                  <c:v>69.64</c:v>
                </c:pt>
              </c:numCache>
            </c:numRef>
          </c:val>
        </c:ser>
        <c:dLbls>
          <c:showLegendKey val="0"/>
          <c:showVal val="0"/>
          <c:showCatName val="0"/>
          <c:showSerName val="0"/>
          <c:showPercent val="0"/>
          <c:showBubbleSize val="0"/>
        </c:dLbls>
        <c:gapWidth val="150"/>
        <c:axId val="418761336"/>
        <c:axId val="4187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418761336"/>
        <c:axId val="418761728"/>
      </c:lineChart>
      <c:dateAx>
        <c:axId val="418761336"/>
        <c:scaling>
          <c:orientation val="minMax"/>
        </c:scaling>
        <c:delete val="1"/>
        <c:axPos val="b"/>
        <c:numFmt formatCode="ge" sourceLinked="1"/>
        <c:majorTickMark val="none"/>
        <c:minorTickMark val="none"/>
        <c:tickLblPos val="none"/>
        <c:crossAx val="418761728"/>
        <c:crosses val="autoZero"/>
        <c:auto val="1"/>
        <c:lblOffset val="100"/>
        <c:baseTimeUnit val="years"/>
      </c:dateAx>
      <c:valAx>
        <c:axId val="4187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6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72.8</c:v>
                </c:pt>
                <c:pt idx="1">
                  <c:v>62.13</c:v>
                </c:pt>
                <c:pt idx="2">
                  <c:v>67.98</c:v>
                </c:pt>
                <c:pt idx="3">
                  <c:v>58.37</c:v>
                </c:pt>
                <c:pt idx="4">
                  <c:v>67.959999999999994</c:v>
                </c:pt>
              </c:numCache>
            </c:numRef>
          </c:val>
        </c:ser>
        <c:dLbls>
          <c:showLegendKey val="0"/>
          <c:showVal val="0"/>
          <c:showCatName val="0"/>
          <c:showSerName val="0"/>
          <c:showPercent val="0"/>
          <c:showBubbleSize val="0"/>
        </c:dLbls>
        <c:gapWidth val="150"/>
        <c:axId val="418297024"/>
        <c:axId val="4183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418297024"/>
        <c:axId val="418301504"/>
      </c:lineChart>
      <c:dateAx>
        <c:axId val="418297024"/>
        <c:scaling>
          <c:orientation val="minMax"/>
        </c:scaling>
        <c:delete val="1"/>
        <c:axPos val="b"/>
        <c:numFmt formatCode="ge" sourceLinked="1"/>
        <c:majorTickMark val="none"/>
        <c:minorTickMark val="none"/>
        <c:tickLblPos val="none"/>
        <c:crossAx val="418301504"/>
        <c:crosses val="autoZero"/>
        <c:auto val="1"/>
        <c:lblOffset val="100"/>
        <c:baseTimeUnit val="years"/>
      </c:dateAx>
      <c:valAx>
        <c:axId val="4183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391840"/>
        <c:axId val="4183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91840"/>
        <c:axId val="418392224"/>
      </c:lineChart>
      <c:dateAx>
        <c:axId val="418391840"/>
        <c:scaling>
          <c:orientation val="minMax"/>
        </c:scaling>
        <c:delete val="1"/>
        <c:axPos val="b"/>
        <c:numFmt formatCode="ge" sourceLinked="1"/>
        <c:majorTickMark val="none"/>
        <c:minorTickMark val="none"/>
        <c:tickLblPos val="none"/>
        <c:crossAx val="418392224"/>
        <c:crosses val="autoZero"/>
        <c:auto val="1"/>
        <c:lblOffset val="100"/>
        <c:baseTimeUnit val="years"/>
      </c:dateAx>
      <c:valAx>
        <c:axId val="4183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449928"/>
        <c:axId val="41839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449928"/>
        <c:axId val="418397688"/>
      </c:lineChart>
      <c:dateAx>
        <c:axId val="418449928"/>
        <c:scaling>
          <c:orientation val="minMax"/>
        </c:scaling>
        <c:delete val="1"/>
        <c:axPos val="b"/>
        <c:numFmt formatCode="ge" sourceLinked="1"/>
        <c:majorTickMark val="none"/>
        <c:minorTickMark val="none"/>
        <c:tickLblPos val="none"/>
        <c:crossAx val="418397688"/>
        <c:crosses val="autoZero"/>
        <c:auto val="1"/>
        <c:lblOffset val="100"/>
        <c:baseTimeUnit val="years"/>
      </c:dateAx>
      <c:valAx>
        <c:axId val="4183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4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398864"/>
        <c:axId val="41839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398864"/>
        <c:axId val="418399256"/>
      </c:lineChart>
      <c:dateAx>
        <c:axId val="418398864"/>
        <c:scaling>
          <c:orientation val="minMax"/>
        </c:scaling>
        <c:delete val="1"/>
        <c:axPos val="b"/>
        <c:numFmt formatCode="ge" sourceLinked="1"/>
        <c:majorTickMark val="none"/>
        <c:minorTickMark val="none"/>
        <c:tickLblPos val="none"/>
        <c:crossAx val="418399256"/>
        <c:crosses val="autoZero"/>
        <c:auto val="1"/>
        <c:lblOffset val="100"/>
        <c:baseTimeUnit val="years"/>
      </c:dateAx>
      <c:valAx>
        <c:axId val="41839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9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400432"/>
        <c:axId val="41840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400432"/>
        <c:axId val="418400824"/>
      </c:lineChart>
      <c:dateAx>
        <c:axId val="418400432"/>
        <c:scaling>
          <c:orientation val="minMax"/>
        </c:scaling>
        <c:delete val="1"/>
        <c:axPos val="b"/>
        <c:numFmt formatCode="ge" sourceLinked="1"/>
        <c:majorTickMark val="none"/>
        <c:minorTickMark val="none"/>
        <c:tickLblPos val="none"/>
        <c:crossAx val="418400824"/>
        <c:crosses val="autoZero"/>
        <c:auto val="1"/>
        <c:lblOffset val="100"/>
        <c:baseTimeUnit val="years"/>
      </c:dateAx>
      <c:valAx>
        <c:axId val="41840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0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1550.16</c:v>
                </c:pt>
                <c:pt idx="1">
                  <c:v>1756.89</c:v>
                </c:pt>
                <c:pt idx="2">
                  <c:v>1722.55</c:v>
                </c:pt>
                <c:pt idx="3">
                  <c:v>1798.83</c:v>
                </c:pt>
                <c:pt idx="4">
                  <c:v>1911.99</c:v>
                </c:pt>
              </c:numCache>
            </c:numRef>
          </c:val>
        </c:ser>
        <c:dLbls>
          <c:showLegendKey val="0"/>
          <c:showVal val="0"/>
          <c:showCatName val="0"/>
          <c:showSerName val="0"/>
          <c:showPercent val="0"/>
          <c:showBubbleSize val="0"/>
        </c:dLbls>
        <c:gapWidth val="150"/>
        <c:axId val="418507896"/>
        <c:axId val="4185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418507896"/>
        <c:axId val="418508288"/>
      </c:lineChart>
      <c:dateAx>
        <c:axId val="418507896"/>
        <c:scaling>
          <c:orientation val="minMax"/>
        </c:scaling>
        <c:delete val="1"/>
        <c:axPos val="b"/>
        <c:numFmt formatCode="ge" sourceLinked="1"/>
        <c:majorTickMark val="none"/>
        <c:minorTickMark val="none"/>
        <c:tickLblPos val="none"/>
        <c:crossAx val="418508288"/>
        <c:crosses val="autoZero"/>
        <c:auto val="1"/>
        <c:lblOffset val="100"/>
        <c:baseTimeUnit val="years"/>
      </c:dateAx>
      <c:valAx>
        <c:axId val="418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0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57.88</c:v>
                </c:pt>
                <c:pt idx="1">
                  <c:v>51.3</c:v>
                </c:pt>
                <c:pt idx="2">
                  <c:v>46.06</c:v>
                </c:pt>
                <c:pt idx="3">
                  <c:v>45.09</c:v>
                </c:pt>
                <c:pt idx="4">
                  <c:v>41.9</c:v>
                </c:pt>
              </c:numCache>
            </c:numRef>
          </c:val>
        </c:ser>
        <c:dLbls>
          <c:showLegendKey val="0"/>
          <c:showVal val="0"/>
          <c:showCatName val="0"/>
          <c:showSerName val="0"/>
          <c:showPercent val="0"/>
          <c:showBubbleSize val="0"/>
        </c:dLbls>
        <c:gapWidth val="150"/>
        <c:axId val="418509464"/>
        <c:axId val="4185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418509464"/>
        <c:axId val="418509856"/>
      </c:lineChart>
      <c:dateAx>
        <c:axId val="418509464"/>
        <c:scaling>
          <c:orientation val="minMax"/>
        </c:scaling>
        <c:delete val="1"/>
        <c:axPos val="b"/>
        <c:numFmt formatCode="ge" sourceLinked="1"/>
        <c:majorTickMark val="none"/>
        <c:minorTickMark val="none"/>
        <c:tickLblPos val="none"/>
        <c:crossAx val="418509856"/>
        <c:crosses val="autoZero"/>
        <c:auto val="1"/>
        <c:lblOffset val="100"/>
        <c:baseTimeUnit val="years"/>
      </c:dateAx>
      <c:valAx>
        <c:axId val="4185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0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186.65</c:v>
                </c:pt>
                <c:pt idx="1">
                  <c:v>215.76</c:v>
                </c:pt>
                <c:pt idx="2">
                  <c:v>251.57</c:v>
                </c:pt>
                <c:pt idx="3">
                  <c:v>256.13</c:v>
                </c:pt>
                <c:pt idx="4">
                  <c:v>284.86</c:v>
                </c:pt>
              </c:numCache>
            </c:numRef>
          </c:val>
        </c:ser>
        <c:dLbls>
          <c:showLegendKey val="0"/>
          <c:showVal val="0"/>
          <c:showCatName val="0"/>
          <c:showSerName val="0"/>
          <c:showPercent val="0"/>
          <c:showBubbleSize val="0"/>
        </c:dLbls>
        <c:gapWidth val="150"/>
        <c:axId val="418511032"/>
        <c:axId val="4187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418511032"/>
        <c:axId val="418758592"/>
      </c:lineChart>
      <c:dateAx>
        <c:axId val="418511032"/>
        <c:scaling>
          <c:orientation val="minMax"/>
        </c:scaling>
        <c:delete val="1"/>
        <c:axPos val="b"/>
        <c:numFmt formatCode="ge" sourceLinked="1"/>
        <c:majorTickMark val="none"/>
        <c:minorTickMark val="none"/>
        <c:tickLblPos val="none"/>
        <c:crossAx val="418758592"/>
        <c:crosses val="autoZero"/>
        <c:auto val="1"/>
        <c:lblOffset val="100"/>
        <c:baseTimeUnit val="years"/>
      </c:dateAx>
      <c:valAx>
        <c:axId val="4187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1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90" zoomScaleNormal="9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秋田県　藤里町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3501</v>
      </c>
      <c r="AM8" s="51"/>
      <c r="AN8" s="51"/>
      <c r="AO8" s="51"/>
      <c r="AP8" s="51"/>
      <c r="AQ8" s="51"/>
      <c r="AR8" s="51"/>
      <c r="AS8" s="51"/>
      <c r="AT8" s="46">
        <f>データ!$S$6</f>
        <v>282.13</v>
      </c>
      <c r="AU8" s="46"/>
      <c r="AV8" s="46"/>
      <c r="AW8" s="46"/>
      <c r="AX8" s="46"/>
      <c r="AY8" s="46"/>
      <c r="AZ8" s="46"/>
      <c r="BA8" s="46"/>
      <c r="BB8" s="46">
        <f>データ!$T$6</f>
        <v>12.41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97.22</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3352</v>
      </c>
      <c r="AM10" s="51"/>
      <c r="AN10" s="51"/>
      <c r="AO10" s="51"/>
      <c r="AP10" s="51"/>
      <c r="AQ10" s="51"/>
      <c r="AR10" s="51"/>
      <c r="AS10" s="51"/>
      <c r="AT10" s="46">
        <f>データ!$V$6</f>
        <v>14.85</v>
      </c>
      <c r="AU10" s="46"/>
      <c r="AV10" s="46"/>
      <c r="AW10" s="46"/>
      <c r="AX10" s="46"/>
      <c r="AY10" s="46"/>
      <c r="AZ10" s="46"/>
      <c r="BA10" s="46"/>
      <c r="BB10" s="46">
        <f>データ!$W$6</f>
        <v>225.72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53465</v>
      </c>
      <c r="D6" s="34">
        <f t="shared" si="3"/>
        <v>47</v>
      </c>
      <c r="E6" s="34">
        <f t="shared" si="3"/>
        <v>1</v>
      </c>
      <c r="F6" s="34">
        <f t="shared" si="3"/>
        <v>0</v>
      </c>
      <c r="G6" s="34">
        <f t="shared" si="3"/>
        <v>0</v>
      </c>
      <c r="H6" s="34" t="str">
        <f t="shared" si="3"/>
        <v>秋田県　藤里町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97.22</v>
      </c>
      <c r="Q6" s="35">
        <f t="shared" si="3"/>
        <v>2160</v>
      </c>
      <c r="R6" s="35">
        <f t="shared" si="3"/>
        <v>3501</v>
      </c>
      <c r="S6" s="35">
        <f t="shared" si="3"/>
        <v>282.13</v>
      </c>
      <c r="T6" s="35">
        <f t="shared" si="3"/>
        <v>12.41</v>
      </c>
      <c r="U6" s="35">
        <f t="shared" si="3"/>
        <v>3352</v>
      </c>
      <c r="V6" s="35">
        <f t="shared" si="3"/>
        <v>14.85</v>
      </c>
      <c r="W6" s="35">
        <f t="shared" si="3"/>
        <v>225.72</v>
      </c>
      <c r="X6" s="36">
        <f>IF(X7="",NA(),X7)</f>
        <v>72.8</v>
      </c>
      <c r="Y6" s="36">
        <f t="shared" ref="Y6:AG6" si="4">IF(Y7="",NA(),Y7)</f>
        <v>62.13</v>
      </c>
      <c r="Z6" s="36">
        <f t="shared" si="4"/>
        <v>67.98</v>
      </c>
      <c r="AA6" s="36">
        <f t="shared" si="4"/>
        <v>58.37</v>
      </c>
      <c r="AB6" s="36">
        <f t="shared" si="4"/>
        <v>67.959999999999994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1550.16</v>
      </c>
      <c r="BF6" s="36">
        <f t="shared" ref="BF6:BN6" si="7">IF(BF7="",NA(),BF7)</f>
        <v>1756.89</v>
      </c>
      <c r="BG6" s="36">
        <f t="shared" si="7"/>
        <v>1722.55</v>
      </c>
      <c r="BH6" s="36">
        <f t="shared" si="7"/>
        <v>1798.83</v>
      </c>
      <c r="BI6" s="36">
        <f t="shared" si="7"/>
        <v>1911.99</v>
      </c>
      <c r="BJ6" s="36">
        <f t="shared" si="7"/>
        <v>1108.26</v>
      </c>
      <c r="BK6" s="36">
        <f t="shared" si="7"/>
        <v>1113.76</v>
      </c>
      <c r="BL6" s="36">
        <f t="shared" si="7"/>
        <v>1125.69</v>
      </c>
      <c r="BM6" s="36">
        <f t="shared" si="7"/>
        <v>1134.67</v>
      </c>
      <c r="BN6" s="36">
        <f t="shared" si="7"/>
        <v>1144.79</v>
      </c>
      <c r="BO6" s="35" t="str">
        <f>IF(BO7="","",IF(BO7="-","【-】","【"&amp;SUBSTITUTE(TEXT(BO7,"#,##0.00"),"-","△")&amp;"】"))</f>
        <v>【1,280.76】</v>
      </c>
      <c r="BP6" s="36">
        <f>IF(BP7="",NA(),BP7)</f>
        <v>57.88</v>
      </c>
      <c r="BQ6" s="36">
        <f t="shared" ref="BQ6:BY6" si="8">IF(BQ7="",NA(),BQ7)</f>
        <v>51.3</v>
      </c>
      <c r="BR6" s="36">
        <f t="shared" si="8"/>
        <v>46.06</v>
      </c>
      <c r="BS6" s="36">
        <f t="shared" si="8"/>
        <v>45.09</v>
      </c>
      <c r="BT6" s="36">
        <f t="shared" si="8"/>
        <v>41.9</v>
      </c>
      <c r="BU6" s="36">
        <f t="shared" si="8"/>
        <v>19.77</v>
      </c>
      <c r="BV6" s="36">
        <f t="shared" si="8"/>
        <v>34.25</v>
      </c>
      <c r="BW6" s="36">
        <f t="shared" si="8"/>
        <v>46.48</v>
      </c>
      <c r="BX6" s="36">
        <f t="shared" si="8"/>
        <v>40.6</v>
      </c>
      <c r="BY6" s="36">
        <f t="shared" si="8"/>
        <v>56.04</v>
      </c>
      <c r="BZ6" s="35" t="str">
        <f>IF(BZ7="","",IF(BZ7="-","【-】","【"&amp;SUBSTITUTE(TEXT(BZ7,"#,##0.00"),"-","△")&amp;"】"))</f>
        <v>【53.06】</v>
      </c>
      <c r="CA6" s="36">
        <f>IF(CA7="",NA(),CA7)</f>
        <v>186.65</v>
      </c>
      <c r="CB6" s="36">
        <f t="shared" ref="CB6:CJ6" si="9">IF(CB7="",NA(),CB7)</f>
        <v>215.76</v>
      </c>
      <c r="CC6" s="36">
        <f t="shared" si="9"/>
        <v>251.57</v>
      </c>
      <c r="CD6" s="36">
        <f t="shared" si="9"/>
        <v>256.13</v>
      </c>
      <c r="CE6" s="36">
        <f t="shared" si="9"/>
        <v>284.86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76.680000000000007</v>
      </c>
      <c r="CM6" s="36">
        <f t="shared" ref="CM6:CU6" si="10">IF(CM7="",NA(),CM7)</f>
        <v>74.12</v>
      </c>
      <c r="CN6" s="36">
        <f t="shared" si="10"/>
        <v>85.53</v>
      </c>
      <c r="CO6" s="36">
        <f t="shared" si="10"/>
        <v>74.900000000000006</v>
      </c>
      <c r="CP6" s="36">
        <f t="shared" si="10"/>
        <v>67.959999999999994</v>
      </c>
      <c r="CQ6" s="36">
        <f t="shared" si="10"/>
        <v>57.17</v>
      </c>
      <c r="CR6" s="36">
        <f t="shared" si="10"/>
        <v>57.55</v>
      </c>
      <c r="CS6" s="36">
        <f t="shared" si="10"/>
        <v>57.43</v>
      </c>
      <c r="CT6" s="36">
        <f t="shared" si="10"/>
        <v>57.29</v>
      </c>
      <c r="CU6" s="36">
        <f t="shared" si="10"/>
        <v>55.9</v>
      </c>
      <c r="CV6" s="35" t="str">
        <f>IF(CV7="","",IF(CV7="-","【-】","【"&amp;SUBSTITUTE(TEXT(CV7,"#,##0.00"),"-","△")&amp;"】"))</f>
        <v>【56.28】</v>
      </c>
      <c r="CW6" s="36">
        <f>IF(CW7="",NA(),CW7)</f>
        <v>67.3</v>
      </c>
      <c r="CX6" s="36">
        <f t="shared" ref="CX6:DF6" si="11">IF(CX7="",NA(),CX7)</f>
        <v>66.89</v>
      </c>
      <c r="CY6" s="36">
        <f t="shared" si="11"/>
        <v>56.61</v>
      </c>
      <c r="CZ6" s="36">
        <f t="shared" si="11"/>
        <v>63.99</v>
      </c>
      <c r="DA6" s="36">
        <f t="shared" si="11"/>
        <v>69.64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2.34</v>
      </c>
      <c r="EF6" s="36">
        <f t="shared" si="14"/>
        <v>0.84</v>
      </c>
      <c r="EG6" s="36">
        <f t="shared" si="14"/>
        <v>0.61</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53465</v>
      </c>
      <c r="D7" s="38">
        <v>47</v>
      </c>
      <c r="E7" s="38">
        <v>1</v>
      </c>
      <c r="F7" s="38">
        <v>0</v>
      </c>
      <c r="G7" s="38">
        <v>0</v>
      </c>
      <c r="H7" s="38" t="s">
        <v>107</v>
      </c>
      <c r="I7" s="38" t="s">
        <v>108</v>
      </c>
      <c r="J7" s="38" t="s">
        <v>109</v>
      </c>
      <c r="K7" s="38" t="s">
        <v>110</v>
      </c>
      <c r="L7" s="38" t="s">
        <v>111</v>
      </c>
      <c r="M7" s="38"/>
      <c r="N7" s="39" t="s">
        <v>112</v>
      </c>
      <c r="O7" s="39" t="s">
        <v>113</v>
      </c>
      <c r="P7" s="39">
        <v>97.22</v>
      </c>
      <c r="Q7" s="39">
        <v>2160</v>
      </c>
      <c r="R7" s="39">
        <v>3501</v>
      </c>
      <c r="S7" s="39">
        <v>282.13</v>
      </c>
      <c r="T7" s="39">
        <v>12.41</v>
      </c>
      <c r="U7" s="39">
        <v>3352</v>
      </c>
      <c r="V7" s="39">
        <v>14.85</v>
      </c>
      <c r="W7" s="39">
        <v>225.72</v>
      </c>
      <c r="X7" s="39">
        <v>72.8</v>
      </c>
      <c r="Y7" s="39">
        <v>62.13</v>
      </c>
      <c r="Z7" s="39">
        <v>67.98</v>
      </c>
      <c r="AA7" s="39">
        <v>58.37</v>
      </c>
      <c r="AB7" s="39">
        <v>67.959999999999994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1550.16</v>
      </c>
      <c r="BF7" s="39">
        <v>1756.89</v>
      </c>
      <c r="BG7" s="39">
        <v>1722.55</v>
      </c>
      <c r="BH7" s="39">
        <v>1798.83</v>
      </c>
      <c r="BI7" s="39">
        <v>1911.99</v>
      </c>
      <c r="BJ7" s="39">
        <v>1108.26</v>
      </c>
      <c r="BK7" s="39">
        <v>1113.76</v>
      </c>
      <c r="BL7" s="39">
        <v>1125.69</v>
      </c>
      <c r="BM7" s="39">
        <v>1134.67</v>
      </c>
      <c r="BN7" s="39">
        <v>1144.79</v>
      </c>
      <c r="BO7" s="39">
        <v>1280.76</v>
      </c>
      <c r="BP7" s="39">
        <v>57.88</v>
      </c>
      <c r="BQ7" s="39">
        <v>51.3</v>
      </c>
      <c r="BR7" s="39">
        <v>46.06</v>
      </c>
      <c r="BS7" s="39">
        <v>45.09</v>
      </c>
      <c r="BT7" s="39">
        <v>41.9</v>
      </c>
      <c r="BU7" s="39">
        <v>19.77</v>
      </c>
      <c r="BV7" s="39">
        <v>34.25</v>
      </c>
      <c r="BW7" s="39">
        <v>46.48</v>
      </c>
      <c r="BX7" s="39">
        <v>40.6</v>
      </c>
      <c r="BY7" s="39">
        <v>56.04</v>
      </c>
      <c r="BZ7" s="39">
        <v>53.06</v>
      </c>
      <c r="CA7" s="39">
        <v>186.65</v>
      </c>
      <c r="CB7" s="39">
        <v>215.76</v>
      </c>
      <c r="CC7" s="39">
        <v>251.57</v>
      </c>
      <c r="CD7" s="39">
        <v>256.13</v>
      </c>
      <c r="CE7" s="39">
        <v>284.86</v>
      </c>
      <c r="CF7" s="39">
        <v>878.73</v>
      </c>
      <c r="CG7" s="39">
        <v>501.18</v>
      </c>
      <c r="CH7" s="39">
        <v>376.61</v>
      </c>
      <c r="CI7" s="39">
        <v>440.03</v>
      </c>
      <c r="CJ7" s="39">
        <v>304.35000000000002</v>
      </c>
      <c r="CK7" s="39">
        <v>314.83</v>
      </c>
      <c r="CL7" s="39">
        <v>76.680000000000007</v>
      </c>
      <c r="CM7" s="39">
        <v>74.12</v>
      </c>
      <c r="CN7" s="39">
        <v>85.53</v>
      </c>
      <c r="CO7" s="39">
        <v>74.900000000000006</v>
      </c>
      <c r="CP7" s="39">
        <v>67.959999999999994</v>
      </c>
      <c r="CQ7" s="39">
        <v>57.17</v>
      </c>
      <c r="CR7" s="39">
        <v>57.55</v>
      </c>
      <c r="CS7" s="39">
        <v>57.43</v>
      </c>
      <c r="CT7" s="39">
        <v>57.29</v>
      </c>
      <c r="CU7" s="39">
        <v>55.9</v>
      </c>
      <c r="CV7" s="39">
        <v>56.28</v>
      </c>
      <c r="CW7" s="39">
        <v>67.3</v>
      </c>
      <c r="CX7" s="39">
        <v>66.89</v>
      </c>
      <c r="CY7" s="39">
        <v>56.61</v>
      </c>
      <c r="CZ7" s="39">
        <v>63.99</v>
      </c>
      <c r="DA7" s="39">
        <v>69.64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2.34</v>
      </c>
      <c r="EF7" s="39">
        <v>0.84</v>
      </c>
      <c r="EG7" s="39">
        <v>0.61</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fujisato</cp:lastModifiedBy>
  <cp:lastPrinted>2018-02-09T04:48:28Z</cp:lastPrinted>
  <dcterms:created xsi:type="dcterms:W3CDTF">2017-12-25T01:41:26Z</dcterms:created>
  <dcterms:modified xsi:type="dcterms:W3CDTF">2018-02-23T00:32:48Z</dcterms:modified>
</cp:coreProperties>
</file>